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40" windowHeight="1218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1'!$5:$6</definedName>
    <definedName name="_xlnm.Print_Area" localSheetId="0">'Приложение 1'!$A$1:$X$23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N14" i="1" l="1"/>
  <c r="N12" i="1" l="1"/>
  <c r="K16" i="1" l="1"/>
  <c r="X16" i="1"/>
  <c r="W16" i="1"/>
  <c r="V16" i="1"/>
  <c r="U16" i="1"/>
  <c r="S16" i="1"/>
  <c r="R16" i="1"/>
  <c r="Q16" i="1"/>
  <c r="P16" i="1"/>
  <c r="N16" i="1"/>
  <c r="M16" i="1"/>
  <c r="L16" i="1"/>
  <c r="O15" i="1" l="1"/>
  <c r="T15" i="1"/>
  <c r="J15" i="1"/>
  <c r="I15" i="1" l="1"/>
  <c r="T14" i="1"/>
  <c r="O14" i="1"/>
  <c r="J14" i="1"/>
  <c r="I14" i="1" l="1"/>
  <c r="O12" i="1" l="1"/>
  <c r="T12" i="1"/>
  <c r="J12" i="1"/>
  <c r="I12" i="1" l="1"/>
  <c r="T10" i="1"/>
  <c r="O10" i="1"/>
  <c r="J10" i="1"/>
  <c r="I10" i="1" l="1"/>
  <c r="O11" i="1"/>
  <c r="O16" i="1" s="1"/>
  <c r="T11" i="1"/>
  <c r="T16" i="1" s="1"/>
  <c r="J11" i="1"/>
  <c r="J16" i="1" s="1"/>
  <c r="I11" i="1" l="1"/>
  <c r="I16" i="1" s="1"/>
  <c r="K20" i="1"/>
  <c r="K21" i="1" s="1"/>
  <c r="L20" i="1"/>
  <c r="L21" i="1" s="1"/>
  <c r="M20" i="1"/>
  <c r="M21" i="1" s="1"/>
  <c r="N20" i="1"/>
  <c r="N21" i="1" s="1"/>
  <c r="P20" i="1"/>
  <c r="P21" i="1" s="1"/>
  <c r="Q20" i="1"/>
  <c r="Q21" i="1" s="1"/>
  <c r="R20" i="1"/>
  <c r="R21" i="1" s="1"/>
  <c r="S20" i="1"/>
  <c r="S21" i="1" s="1"/>
  <c r="U20" i="1"/>
  <c r="U21" i="1" s="1"/>
  <c r="V20" i="1"/>
  <c r="V21" i="1" s="1"/>
  <c r="W20" i="1"/>
  <c r="W21" i="1" s="1"/>
  <c r="X20" i="1"/>
  <c r="X21" i="1" s="1"/>
  <c r="T19" i="1"/>
  <c r="T20" i="1" s="1"/>
  <c r="T21" i="1" s="1"/>
  <c r="O19" i="1" l="1"/>
  <c r="O20" i="1" s="1"/>
  <c r="O21" i="1" s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J19" i="1" l="1"/>
  <c r="J20" i="1" s="1"/>
  <c r="J21" i="1" s="1"/>
  <c r="I19" i="1" l="1"/>
  <c r="I20" i="1" s="1"/>
  <c r="I21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sharedStrings.xml><?xml version="1.0" encoding="utf-8"?>
<sst xmlns="http://schemas.openxmlformats.org/spreadsheetml/2006/main" count="120" uniqueCount="66">
  <si>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</si>
  <si>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</si>
  <si>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</si>
  <si>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</si>
  <si>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</si>
  <si>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</si>
  <si>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</si>
  <si>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</si>
  <si>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</si>
  <si>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</si>
  <si>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</si>
  <si>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</si>
  <si>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</si>
  <si>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</si>
  <si>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</si>
  <si>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</si>
  <si>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</si>
  <si>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</si>
  <si>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</si>
  <si>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</si>
  <si>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</si>
  <si>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</si>
  <si>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</si>
  <si>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</si>
  <si>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</si>
  <si>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</si>
  <si>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</si>
  <si>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</si>
  <si>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</si>
  <si>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</si>
  <si>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</si>
  <si>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</si>
  <si>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</si>
  <si>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</si>
  <si>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</si>
  <si>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</si>
  <si>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</si>
  <si>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</si>
  <si>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</si>
  <si>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</si>
  <si>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</si>
  <si>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</si>
  <si>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2025 году, тыс. руб.</t>
  </si>
  <si>
    <t>Объем финансирования проекта (объекта) в 2026 году, тыс. руб.</t>
  </si>
  <si>
    <t>Муниципальная  программа «Жилье, жилищно-коммунальное хозяйство и территориальное развитие»</t>
  </si>
  <si>
    <t>подпрограмма 1 "Улучшение состояния жилищно-коммунального комплекса"</t>
  </si>
  <si>
    <t>КУМС МР "Печора"</t>
  </si>
  <si>
    <t>Объем финансирования проекта (объекта) в 2027 году, тыс. руб.</t>
  </si>
  <si>
    <t>Содействие в реализации мероприятий по переселению граждан из аварийного жилищного фонда</t>
  </si>
  <si>
    <t xml:space="preserve">Всего </t>
  </si>
  <si>
    <t>Остаток сметной стоимости  на 01.01.2025 г, в тыс. руб.</t>
  </si>
  <si>
    <t>Общая сметная стоимость объекта в текущих ценах на 01.01.2023 г. тыс. руб.</t>
  </si>
  <si>
    <t>Выполнение работ по реконструкции существующего входного узла для устройства внутри здания (коридорах) съемных инвентарных пандусов по адресу: г. Печора, ул. Русанова, д. 32, кв. 314</t>
  </si>
  <si>
    <t xml:space="preserve"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 Железнодорожная </t>
  </si>
  <si>
    <t>Реконструкция сетей водоотведения диаметром 500 мм, расположенных по ул. Ленинградская
от смотрового колодца КК-1 у "МОУ СОШ № 2" до КК-2 у МКД № 13 по ул. Социалистическая
в г. Печора, Республики Коми</t>
  </si>
  <si>
    <t>3.</t>
  </si>
  <si>
    <t>5.</t>
  </si>
  <si>
    <t>6.</t>
  </si>
  <si>
    <t>МКУ "Управление капитального строительства"</t>
  </si>
  <si>
    <t>Подпрограмма 2.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«Печора»"</t>
  </si>
  <si>
    <t>7.</t>
  </si>
  <si>
    <t xml:space="preserve">Выполнение мероприятий по расселению граждан, проживающих в многоквартирных домах, признанных в установленном порядке аварийными и подлежащими сносу и не включенных в республиканскую адресную программу "Переселение граждан из аварийного жилищного фонда в 2019 - 2025 годах", утвержденную постановлением Правительства Республики Коми от 31 марта 2019 г. N 160, предоставление которых в 2024 году осуществлялось за счет средств резервного фонда Правительства Республики Коми
</t>
  </si>
  <si>
    <t>ПЕРЕЧЕНЬ
ИНВЕСТИЦИОННЫХ ПРОЕКТОВ, ФИНАНСИРУЕМЫХ ЗА СЧЕТ 
СРЕДСТВ БЮДЖЕТА МО МР "ПЕЧОРА",  НА  2025-2027 годы</t>
  </si>
  <si>
    <t xml:space="preserve">ГРБС  (главный распорядитель бюджетных средств) </t>
  </si>
  <si>
    <t>"Приложение
к постановлению администрации МР "Печора"
от  27 декабря  2024 г. № 2069"</t>
  </si>
  <si>
    <t>Приложение
к постановлению администрации МР "Печора"
от   30 декабря  2025 г. № 1897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</si>
</sst>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9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1" xfId="0" applyFont="1" applyBorder="1" applyAlignment="1">
      <alignment wrapText="1"/>
    </xf>
    <xf numFmtId="0" fontId="0" fillId="0" borderId="2" xfId="0" applyBorder="1"/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0" fontId="3" fillId="0" borderId="10" xfId="0" applyFont="1" applyBorder="1"/>
    <xf numFmtId="0" fontId="3" fillId="0" borderId="10" xfId="0" applyFont="1" applyFill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2" xfId="0" applyFont="1" applyFill="1" applyBorder="1"/>
    <xf numFmtId="164" fontId="3" fillId="0" borderId="0" xfId="0" applyNumberFormat="1" applyFont="1"/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righ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89" wrapText="1"/>
    </xf>
    <xf numFmtId="0" fontId="3" fillId="0" borderId="3" xfId="0" applyFont="1" applyBorder="1" applyAlignment="1">
      <alignment horizontal="center" vertical="center" textRotation="89" wrapText="1"/>
    </xf>
    <xf numFmtId="0" fontId="6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tabSelected="1" view="pageBreakPreview" zoomScale="80" zoomScaleNormal="60" zoomScaleSheetLayoutView="80" workbookViewId="0">
      <pane ySplit="6" topLeftCell="A16" activePane="bottomLeft" state="frozen"/>
      <selection pane="bottomLeft" activeCell="K12" sqref="K12"/>
    </sheetView>
  </sheetViews>
  <sheetFormatPr defaultColWidth="9.140625" defaultRowHeight="12.75" x14ac:dyDescent="0.2"/>
  <cols>
    <col min="1" max="1" width="7.28515625" style="23" customWidth="1"/>
    <col min="2" max="2" width="41.85546875" style="24" customWidth="1"/>
    <col min="3" max="3" width="20.42578125" style="25" customWidth="1"/>
    <col min="4" max="4" width="20" style="25" customWidth="1"/>
    <col min="5" max="5" width="13.85546875" style="25" bestFit="1" customWidth="1"/>
    <col min="6" max="6" width="9.85546875" style="25" customWidth="1"/>
    <col min="7" max="7" width="10.7109375" style="25" customWidth="1"/>
    <col min="8" max="8" width="9.7109375" style="25" customWidth="1"/>
    <col min="9" max="9" width="11" style="25" customWidth="1"/>
    <col min="10" max="10" width="9.28515625" style="26" bestFit="1" customWidth="1"/>
    <col min="11" max="11" width="10.42578125" style="26" customWidth="1"/>
    <col min="12" max="12" width="9.28515625" style="26" bestFit="1" customWidth="1"/>
    <col min="13" max="13" width="6.140625" style="26" bestFit="1" customWidth="1"/>
    <col min="14" max="14" width="9.28515625" style="26" bestFit="1" customWidth="1"/>
    <col min="15" max="15" width="9.28515625" style="25" bestFit="1" customWidth="1"/>
    <col min="16" max="16" width="8.7109375" style="25" bestFit="1" customWidth="1"/>
    <col min="17" max="17" width="9" style="25" bestFit="1" customWidth="1"/>
    <col min="18" max="18" width="6.140625" style="25" bestFit="1" customWidth="1"/>
    <col min="19" max="20" width="9.28515625" style="25" bestFit="1" customWidth="1"/>
    <col min="21" max="22" width="8.140625" style="25" bestFit="1" customWidth="1"/>
    <col min="23" max="23" width="6.140625" style="25" bestFit="1" customWidth="1"/>
    <col min="24" max="24" width="9.28515625" style="25" bestFit="1" customWidth="1"/>
    <col min="25" max="27" width="9.140625" style="25"/>
    <col min="28" max="28" width="13" style="25" bestFit="1" customWidth="1"/>
    <col min="29" max="16384" width="9.140625" style="25"/>
  </cols>
  <sheetData>
    <row r="1" spans="1:24" x14ac:dyDescent="0.2">
      <c r="S1" s="55"/>
      <c r="T1" s="58"/>
      <c r="U1" s="58"/>
      <c r="V1" s="58"/>
      <c r="W1" s="58"/>
      <c r="X1" s="58"/>
    </row>
    <row r="2" spans="1:24" ht="58.5" customHeight="1" x14ac:dyDescent="0.2">
      <c r="S2" s="55" t="s">
        <v>65</v>
      </c>
      <c r="T2" s="58"/>
      <c r="U2" s="58"/>
      <c r="V2" s="58"/>
      <c r="W2" s="58"/>
      <c r="X2" s="58"/>
    </row>
    <row r="3" spans="1:24" ht="53.25" customHeight="1" x14ac:dyDescent="0.2">
      <c r="S3" s="55" t="s">
        <v>64</v>
      </c>
      <c r="T3" s="55"/>
      <c r="U3" s="55"/>
      <c r="V3" s="55"/>
      <c r="W3" s="55"/>
      <c r="X3" s="55"/>
    </row>
    <row r="4" spans="1:24" ht="48.75" customHeight="1" x14ac:dyDescent="0.2">
      <c r="A4" s="72" t="s">
        <v>62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</row>
    <row r="5" spans="1:24" ht="51.75" customHeight="1" x14ac:dyDescent="0.2">
      <c r="A5" s="56" t="s">
        <v>5</v>
      </c>
      <c r="B5" s="56" t="s">
        <v>0</v>
      </c>
      <c r="C5" s="56" t="s">
        <v>12</v>
      </c>
      <c r="D5" s="70" t="s">
        <v>63</v>
      </c>
      <c r="E5" s="53" t="s">
        <v>13</v>
      </c>
      <c r="F5" s="53" t="s">
        <v>51</v>
      </c>
      <c r="G5" s="53" t="s">
        <v>7</v>
      </c>
      <c r="H5" s="53" t="s">
        <v>50</v>
      </c>
      <c r="I5" s="53" t="s">
        <v>17</v>
      </c>
      <c r="J5" s="67" t="s">
        <v>42</v>
      </c>
      <c r="K5" s="68"/>
      <c r="L5" s="68"/>
      <c r="M5" s="68"/>
      <c r="N5" s="69"/>
      <c r="O5" s="50" t="s">
        <v>43</v>
      </c>
      <c r="P5" s="51"/>
      <c r="Q5" s="51"/>
      <c r="R5" s="51"/>
      <c r="S5" s="52"/>
      <c r="T5" s="50" t="s">
        <v>47</v>
      </c>
      <c r="U5" s="51"/>
      <c r="V5" s="51"/>
      <c r="W5" s="51"/>
      <c r="X5" s="52"/>
    </row>
    <row r="6" spans="1:24" ht="157.5" customHeight="1" x14ac:dyDescent="0.2">
      <c r="A6" s="73"/>
      <c r="B6" s="57"/>
      <c r="C6" s="57"/>
      <c r="D6" s="71"/>
      <c r="E6" s="54"/>
      <c r="F6" s="54"/>
      <c r="G6" s="54"/>
      <c r="H6" s="54"/>
      <c r="I6" s="54"/>
      <c r="J6" s="27" t="s">
        <v>4</v>
      </c>
      <c r="K6" s="27" t="s">
        <v>1</v>
      </c>
      <c r="L6" s="27" t="s">
        <v>2</v>
      </c>
      <c r="M6" s="27" t="s">
        <v>3</v>
      </c>
      <c r="N6" s="27" t="s">
        <v>6</v>
      </c>
      <c r="O6" s="28" t="s">
        <v>4</v>
      </c>
      <c r="P6" s="29" t="s">
        <v>1</v>
      </c>
      <c r="Q6" s="29" t="s">
        <v>2</v>
      </c>
      <c r="R6" s="29" t="s">
        <v>3</v>
      </c>
      <c r="S6" s="29" t="s">
        <v>6</v>
      </c>
      <c r="T6" s="28" t="s">
        <v>4</v>
      </c>
      <c r="U6" s="29" t="s">
        <v>1</v>
      </c>
      <c r="V6" s="29" t="s">
        <v>2</v>
      </c>
      <c r="W6" s="29" t="s">
        <v>3</v>
      </c>
      <c r="X6" s="29" t="s">
        <v>6</v>
      </c>
    </row>
    <row r="7" spans="1:24" x14ac:dyDescent="0.2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30">
        <v>10</v>
      </c>
      <c r="K7" s="30">
        <v>11</v>
      </c>
      <c r="L7" s="30">
        <v>12</v>
      </c>
      <c r="M7" s="30">
        <v>13</v>
      </c>
      <c r="N7" s="30">
        <v>14</v>
      </c>
      <c r="O7" s="22">
        <v>15</v>
      </c>
      <c r="P7" s="22">
        <v>16</v>
      </c>
      <c r="Q7" s="22">
        <v>17</v>
      </c>
      <c r="R7" s="22">
        <v>18</v>
      </c>
      <c r="S7" s="22">
        <v>19</v>
      </c>
      <c r="T7" s="22">
        <v>20</v>
      </c>
      <c r="U7" s="22">
        <v>21</v>
      </c>
      <c r="V7" s="22">
        <v>22</v>
      </c>
      <c r="W7" s="22">
        <v>23</v>
      </c>
      <c r="X7" s="22">
        <v>24</v>
      </c>
    </row>
    <row r="8" spans="1:24" x14ac:dyDescent="0.2">
      <c r="A8" s="62" t="s">
        <v>44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6"/>
    </row>
    <row r="9" spans="1:24" x14ac:dyDescent="0.2">
      <c r="A9" s="62" t="s">
        <v>45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4"/>
    </row>
    <row r="10" spans="1:24" ht="83.25" customHeight="1" x14ac:dyDescent="0.2">
      <c r="A10" s="30" t="s">
        <v>18</v>
      </c>
      <c r="B10" s="38" t="s">
        <v>53</v>
      </c>
      <c r="C10" s="30"/>
      <c r="D10" s="30" t="s">
        <v>58</v>
      </c>
      <c r="E10" s="30"/>
      <c r="F10" s="39">
        <v>0</v>
      </c>
      <c r="G10" s="39">
        <v>0</v>
      </c>
      <c r="H10" s="40" t="s">
        <v>11</v>
      </c>
      <c r="I10" s="39">
        <f>J10+O10+T10</f>
        <v>2500</v>
      </c>
      <c r="J10" s="39">
        <f>K10+L10+M10+N10</f>
        <v>2500</v>
      </c>
      <c r="K10" s="39">
        <v>0</v>
      </c>
      <c r="L10" s="39">
        <v>0</v>
      </c>
      <c r="M10" s="39">
        <v>0</v>
      </c>
      <c r="N10" s="39">
        <v>2500</v>
      </c>
      <c r="O10" s="39">
        <f>P10+Q10+R10+S10</f>
        <v>0</v>
      </c>
      <c r="P10" s="39">
        <v>0</v>
      </c>
      <c r="Q10" s="39">
        <v>0</v>
      </c>
      <c r="R10" s="39">
        <v>0</v>
      </c>
      <c r="S10" s="39">
        <v>0</v>
      </c>
      <c r="T10" s="39">
        <f>U10+V10+W10+X10</f>
        <v>0</v>
      </c>
      <c r="U10" s="39">
        <v>0</v>
      </c>
      <c r="V10" s="39">
        <v>0</v>
      </c>
      <c r="W10" s="39">
        <v>0</v>
      </c>
      <c r="X10" s="39">
        <v>0</v>
      </c>
    </row>
    <row r="11" spans="1:24" ht="75" customHeight="1" x14ac:dyDescent="0.2">
      <c r="A11" s="30" t="s">
        <v>26</v>
      </c>
      <c r="B11" s="38" t="s">
        <v>52</v>
      </c>
      <c r="C11" s="30"/>
      <c r="D11" s="30" t="s">
        <v>58</v>
      </c>
      <c r="E11" s="30"/>
      <c r="F11" s="39">
        <v>0</v>
      </c>
      <c r="G11" s="39">
        <v>0</v>
      </c>
      <c r="H11" s="40" t="s">
        <v>11</v>
      </c>
      <c r="I11" s="39">
        <f>J11+O11+T11</f>
        <v>550</v>
      </c>
      <c r="J11" s="39">
        <f>K11+L11+M11+N11</f>
        <v>550</v>
      </c>
      <c r="K11" s="39">
        <v>0</v>
      </c>
      <c r="L11" s="39">
        <v>0</v>
      </c>
      <c r="M11" s="39">
        <v>0</v>
      </c>
      <c r="N11" s="39">
        <v>550</v>
      </c>
      <c r="O11" s="39">
        <f>P11+Q11+R11+S11</f>
        <v>0</v>
      </c>
      <c r="P11" s="39">
        <v>0</v>
      </c>
      <c r="Q11" s="39">
        <v>0</v>
      </c>
      <c r="R11" s="39">
        <v>0</v>
      </c>
      <c r="S11" s="39">
        <v>0</v>
      </c>
      <c r="T11" s="39">
        <f>U11+V11+W11+X11</f>
        <v>0</v>
      </c>
      <c r="U11" s="39">
        <v>0</v>
      </c>
      <c r="V11" s="39">
        <v>0</v>
      </c>
      <c r="W11" s="39">
        <v>0</v>
      </c>
      <c r="X11" s="39">
        <v>0</v>
      </c>
    </row>
    <row r="12" spans="1:24" ht="99.75" customHeight="1" x14ac:dyDescent="0.2">
      <c r="A12" s="30" t="s">
        <v>55</v>
      </c>
      <c r="B12" s="38" t="s">
        <v>54</v>
      </c>
      <c r="C12" s="30"/>
      <c r="D12" s="30" t="s">
        <v>58</v>
      </c>
      <c r="E12" s="30"/>
      <c r="F12" s="39">
        <v>0</v>
      </c>
      <c r="G12" s="39">
        <v>0</v>
      </c>
      <c r="H12" s="40" t="s">
        <v>11</v>
      </c>
      <c r="I12" s="39">
        <f>J12+O12+T12</f>
        <v>92140.800000000003</v>
      </c>
      <c r="J12" s="39">
        <f>K12+L12+M12+N12</f>
        <v>26701.600000000002</v>
      </c>
      <c r="K12" s="39">
        <v>16001</v>
      </c>
      <c r="L12" s="39">
        <v>9288.9</v>
      </c>
      <c r="M12" s="39">
        <v>0</v>
      </c>
      <c r="N12" s="39">
        <f>1331.7+80</f>
        <v>1411.7</v>
      </c>
      <c r="O12" s="39">
        <f>P12+Q12+R12+S12</f>
        <v>65439.199999999997</v>
      </c>
      <c r="P12" s="39">
        <v>39333.199999999997</v>
      </c>
      <c r="Q12" s="39">
        <v>22834</v>
      </c>
      <c r="R12" s="39">
        <v>0</v>
      </c>
      <c r="S12" s="39">
        <v>3272</v>
      </c>
      <c r="T12" s="39">
        <f>U12+V12+W12+X12</f>
        <v>0</v>
      </c>
      <c r="U12" s="39">
        <v>0</v>
      </c>
      <c r="V12" s="39">
        <v>0</v>
      </c>
      <c r="W12" s="39">
        <v>0</v>
      </c>
      <c r="X12" s="39">
        <v>0</v>
      </c>
    </row>
    <row r="13" spans="1:24" x14ac:dyDescent="0.2">
      <c r="A13" s="59" t="s">
        <v>59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5"/>
    </row>
    <row r="14" spans="1:24" ht="53.25" customHeight="1" x14ac:dyDescent="0.2">
      <c r="A14" s="30" t="s">
        <v>56</v>
      </c>
      <c r="B14" s="38" t="s">
        <v>48</v>
      </c>
      <c r="C14" s="30"/>
      <c r="D14" s="30" t="s">
        <v>46</v>
      </c>
      <c r="E14" s="30"/>
      <c r="F14" s="39">
        <v>0</v>
      </c>
      <c r="G14" s="39">
        <v>0</v>
      </c>
      <c r="H14" s="40" t="s">
        <v>11</v>
      </c>
      <c r="I14" s="39">
        <f>J14+O14+T14</f>
        <v>28352.300000000003</v>
      </c>
      <c r="J14" s="39">
        <f>K14+L14+M14+N14</f>
        <v>3068</v>
      </c>
      <c r="K14" s="39">
        <v>0</v>
      </c>
      <c r="L14" s="39">
        <v>0</v>
      </c>
      <c r="M14" s="39">
        <v>0</v>
      </c>
      <c r="N14" s="39">
        <f>11890.4-8822.4</f>
        <v>3068</v>
      </c>
      <c r="O14" s="39">
        <f>P14+Q14+R14+S14</f>
        <v>12949.2</v>
      </c>
      <c r="P14" s="39">
        <v>0</v>
      </c>
      <c r="Q14" s="39">
        <v>0</v>
      </c>
      <c r="R14" s="39">
        <v>0</v>
      </c>
      <c r="S14" s="39">
        <v>12949.2</v>
      </c>
      <c r="T14" s="39">
        <f>U14+V14+W14+X14</f>
        <v>12335.1</v>
      </c>
      <c r="U14" s="39">
        <v>0</v>
      </c>
      <c r="V14" s="39">
        <v>0</v>
      </c>
      <c r="W14" s="39">
        <v>0</v>
      </c>
      <c r="X14" s="39">
        <v>12335.1</v>
      </c>
    </row>
    <row r="15" spans="1:24" ht="180.75" customHeight="1" x14ac:dyDescent="0.2">
      <c r="A15" s="30" t="s">
        <v>57</v>
      </c>
      <c r="B15" s="38" t="s">
        <v>61</v>
      </c>
      <c r="C15" s="30"/>
      <c r="D15" s="30" t="s">
        <v>46</v>
      </c>
      <c r="E15" s="30"/>
      <c r="F15" s="39">
        <v>0</v>
      </c>
      <c r="G15" s="39">
        <v>0</v>
      </c>
      <c r="H15" s="40" t="s">
        <v>11</v>
      </c>
      <c r="I15" s="39">
        <f>J15+O15+T15</f>
        <v>29282.7</v>
      </c>
      <c r="J15" s="39">
        <f>K15+L15+M15+N15</f>
        <v>29282.7</v>
      </c>
      <c r="K15" s="39">
        <v>0</v>
      </c>
      <c r="L15" s="39">
        <v>29282.7</v>
      </c>
      <c r="M15" s="39">
        <v>0</v>
      </c>
      <c r="N15" s="39">
        <v>0</v>
      </c>
      <c r="O15" s="39">
        <f>P15+Q15+R15+S15</f>
        <v>0</v>
      </c>
      <c r="P15" s="39">
        <v>0</v>
      </c>
      <c r="Q15" s="39">
        <v>0</v>
      </c>
      <c r="R15" s="39">
        <v>0</v>
      </c>
      <c r="S15" s="39">
        <v>0</v>
      </c>
      <c r="T15" s="39">
        <f>U15++V15+W15+X15</f>
        <v>0</v>
      </c>
      <c r="U15" s="39">
        <v>0</v>
      </c>
      <c r="V15" s="39">
        <v>0</v>
      </c>
      <c r="W15" s="39">
        <v>0</v>
      </c>
      <c r="X15" s="39">
        <v>0</v>
      </c>
    </row>
    <row r="16" spans="1:24" ht="33" customHeight="1" x14ac:dyDescent="0.2">
      <c r="A16" s="30"/>
      <c r="B16" s="41" t="s">
        <v>10</v>
      </c>
      <c r="C16" s="30"/>
      <c r="D16" s="30"/>
      <c r="E16" s="30"/>
      <c r="F16" s="30"/>
      <c r="G16" s="30"/>
      <c r="H16" s="30"/>
      <c r="I16" s="42">
        <f t="shared" ref="I16:X16" si="0">I12+I11++I10+I14+I15</f>
        <v>152825.80000000002</v>
      </c>
      <c r="J16" s="42">
        <f t="shared" si="0"/>
        <v>62102.3</v>
      </c>
      <c r="K16" s="42">
        <f t="shared" si="0"/>
        <v>16001</v>
      </c>
      <c r="L16" s="42">
        <f t="shared" si="0"/>
        <v>38571.599999999999</v>
      </c>
      <c r="M16" s="42">
        <f t="shared" si="0"/>
        <v>0</v>
      </c>
      <c r="N16" s="42">
        <f t="shared" si="0"/>
        <v>7529.7</v>
      </c>
      <c r="O16" s="42">
        <f t="shared" si="0"/>
        <v>78388.399999999994</v>
      </c>
      <c r="P16" s="42">
        <f t="shared" si="0"/>
        <v>39333.199999999997</v>
      </c>
      <c r="Q16" s="42">
        <f t="shared" si="0"/>
        <v>22834</v>
      </c>
      <c r="R16" s="42">
        <f t="shared" si="0"/>
        <v>0</v>
      </c>
      <c r="S16" s="42">
        <f t="shared" si="0"/>
        <v>16221.2</v>
      </c>
      <c r="T16" s="42">
        <f t="shared" si="0"/>
        <v>12335.1</v>
      </c>
      <c r="U16" s="42">
        <f t="shared" si="0"/>
        <v>0</v>
      </c>
      <c r="V16" s="42">
        <f t="shared" si="0"/>
        <v>0</v>
      </c>
      <c r="W16" s="42">
        <f t="shared" si="0"/>
        <v>0</v>
      </c>
      <c r="X16" s="42">
        <f t="shared" si="0"/>
        <v>12335.1</v>
      </c>
    </row>
    <row r="17" spans="1:28" s="26" customFormat="1" ht="30.75" customHeight="1" x14ac:dyDescent="0.2">
      <c r="A17" s="59" t="s">
        <v>35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1"/>
    </row>
    <row r="18" spans="1:28" s="26" customFormat="1" ht="24" customHeight="1" x14ac:dyDescent="0.2">
      <c r="A18" s="59" t="s">
        <v>36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1"/>
    </row>
    <row r="19" spans="1:28" s="26" customFormat="1" ht="54.75" customHeight="1" x14ac:dyDescent="0.2">
      <c r="A19" s="43" t="s">
        <v>60</v>
      </c>
      <c r="B19" s="30" t="s">
        <v>34</v>
      </c>
      <c r="C19" s="30"/>
      <c r="D19" s="30" t="s">
        <v>46</v>
      </c>
      <c r="E19" s="30"/>
      <c r="F19" s="39">
        <v>0</v>
      </c>
      <c r="G19" s="39">
        <v>0</v>
      </c>
      <c r="H19" s="44" t="s">
        <v>11</v>
      </c>
      <c r="I19" s="39">
        <f>J19+O19+T19</f>
        <v>10459</v>
      </c>
      <c r="J19" s="39">
        <f>K19+L19</f>
        <v>890</v>
      </c>
      <c r="K19" s="39">
        <v>0</v>
      </c>
      <c r="L19" s="39">
        <v>890</v>
      </c>
      <c r="M19" s="39">
        <v>0</v>
      </c>
      <c r="N19" s="39">
        <v>0</v>
      </c>
      <c r="O19" s="39">
        <f>P19+Q19+R19+S19</f>
        <v>4784.5</v>
      </c>
      <c r="P19" s="39">
        <v>2780.5</v>
      </c>
      <c r="Q19" s="39">
        <v>2004</v>
      </c>
      <c r="R19" s="39">
        <v>0</v>
      </c>
      <c r="S19" s="39">
        <v>0</v>
      </c>
      <c r="T19" s="39">
        <f>U19+V19+W19+X19</f>
        <v>4784.5</v>
      </c>
      <c r="U19" s="39">
        <v>2788</v>
      </c>
      <c r="V19" s="39">
        <v>1996.5</v>
      </c>
      <c r="W19" s="39">
        <v>0</v>
      </c>
      <c r="X19" s="39">
        <v>0</v>
      </c>
    </row>
    <row r="20" spans="1:28" s="26" customFormat="1" ht="25.5" customHeight="1" x14ac:dyDescent="0.2">
      <c r="A20" s="43"/>
      <c r="B20" s="41" t="s">
        <v>10</v>
      </c>
      <c r="C20" s="41"/>
      <c r="D20" s="41"/>
      <c r="E20" s="45"/>
      <c r="F20" s="46"/>
      <c r="G20" s="39"/>
      <c r="H20" s="46"/>
      <c r="I20" s="47">
        <f>I19</f>
        <v>10459</v>
      </c>
      <c r="J20" s="47">
        <f t="shared" ref="J20:X20" si="1">J19</f>
        <v>890</v>
      </c>
      <c r="K20" s="47">
        <f t="shared" si="1"/>
        <v>0</v>
      </c>
      <c r="L20" s="47">
        <f t="shared" si="1"/>
        <v>890</v>
      </c>
      <c r="M20" s="47">
        <f t="shared" si="1"/>
        <v>0</v>
      </c>
      <c r="N20" s="47">
        <f t="shared" si="1"/>
        <v>0</v>
      </c>
      <c r="O20" s="47">
        <f t="shared" si="1"/>
        <v>4784.5</v>
      </c>
      <c r="P20" s="47">
        <f t="shared" si="1"/>
        <v>2780.5</v>
      </c>
      <c r="Q20" s="47">
        <f t="shared" si="1"/>
        <v>2004</v>
      </c>
      <c r="R20" s="47">
        <f t="shared" si="1"/>
        <v>0</v>
      </c>
      <c r="S20" s="47">
        <f t="shared" si="1"/>
        <v>0</v>
      </c>
      <c r="T20" s="47">
        <f t="shared" si="1"/>
        <v>4784.5</v>
      </c>
      <c r="U20" s="47">
        <f t="shared" si="1"/>
        <v>2788</v>
      </c>
      <c r="V20" s="47">
        <f t="shared" si="1"/>
        <v>1996.5</v>
      </c>
      <c r="W20" s="47">
        <f t="shared" si="1"/>
        <v>0</v>
      </c>
      <c r="X20" s="47">
        <f t="shared" si="1"/>
        <v>0</v>
      </c>
      <c r="AB20" s="31"/>
    </row>
    <row r="21" spans="1:28" ht="30.75" customHeight="1" x14ac:dyDescent="0.2">
      <c r="A21" s="43"/>
      <c r="B21" s="41" t="s">
        <v>49</v>
      </c>
      <c r="C21" s="48"/>
      <c r="D21" s="48"/>
      <c r="E21" s="48"/>
      <c r="F21" s="49"/>
      <c r="G21" s="49"/>
      <c r="H21" s="47"/>
      <c r="I21" s="47">
        <f>I20+I16</f>
        <v>163284.80000000002</v>
      </c>
      <c r="J21" s="47">
        <f t="shared" ref="J21:X21" si="2">J20+J16</f>
        <v>62992.3</v>
      </c>
      <c r="K21" s="47">
        <f t="shared" si="2"/>
        <v>16001</v>
      </c>
      <c r="L21" s="47">
        <f t="shared" si="2"/>
        <v>39461.599999999999</v>
      </c>
      <c r="M21" s="47">
        <f t="shared" si="2"/>
        <v>0</v>
      </c>
      <c r="N21" s="47">
        <f t="shared" si="2"/>
        <v>7529.7</v>
      </c>
      <c r="O21" s="47">
        <f t="shared" si="2"/>
        <v>83172.899999999994</v>
      </c>
      <c r="P21" s="47">
        <f t="shared" si="2"/>
        <v>42113.7</v>
      </c>
      <c r="Q21" s="47">
        <f t="shared" si="2"/>
        <v>24838</v>
      </c>
      <c r="R21" s="47">
        <f t="shared" si="2"/>
        <v>0</v>
      </c>
      <c r="S21" s="47">
        <f t="shared" si="2"/>
        <v>16221.2</v>
      </c>
      <c r="T21" s="47">
        <f t="shared" si="2"/>
        <v>17119.599999999999</v>
      </c>
      <c r="U21" s="47">
        <f t="shared" si="2"/>
        <v>2788</v>
      </c>
      <c r="V21" s="47">
        <f t="shared" si="2"/>
        <v>1996.5</v>
      </c>
      <c r="W21" s="47">
        <f t="shared" si="2"/>
        <v>0</v>
      </c>
      <c r="X21" s="47">
        <f t="shared" si="2"/>
        <v>12335.1</v>
      </c>
    </row>
    <row r="22" spans="1:28" x14ac:dyDescent="0.2">
      <c r="D22" s="32"/>
      <c r="E22" s="32"/>
      <c r="F22" s="32"/>
      <c r="G22" s="32"/>
      <c r="H22" s="32"/>
      <c r="I22" s="32"/>
      <c r="J22" s="33"/>
      <c r="K22" s="33"/>
      <c r="L22" s="33"/>
      <c r="M22" s="33"/>
      <c r="N22" s="33"/>
      <c r="O22" s="32"/>
      <c r="P22" s="32"/>
    </row>
    <row r="23" spans="1:28" x14ac:dyDescent="0.2">
      <c r="C23" s="34"/>
      <c r="D23" s="34"/>
      <c r="E23" s="34"/>
      <c r="F23" s="34"/>
      <c r="G23" s="34"/>
      <c r="H23" s="34"/>
      <c r="I23" s="35"/>
      <c r="J23" s="36"/>
      <c r="K23" s="36"/>
      <c r="L23" s="36"/>
      <c r="M23" s="36"/>
      <c r="N23" s="36"/>
      <c r="O23" s="34"/>
      <c r="P23" s="34"/>
      <c r="Q23" s="34"/>
      <c r="R23" s="34"/>
      <c r="S23" s="34"/>
      <c r="T23" s="34"/>
    </row>
    <row r="24" spans="1:28" x14ac:dyDescent="0.2">
      <c r="I24" s="31"/>
    </row>
    <row r="25" spans="1:28" x14ac:dyDescent="0.2">
      <c r="I25" s="37"/>
    </row>
  </sheetData>
  <mergeCells count="21">
    <mergeCell ref="S1:X1"/>
    <mergeCell ref="A17:X17"/>
    <mergeCell ref="A18:X18"/>
    <mergeCell ref="A9:X9"/>
    <mergeCell ref="A8:X8"/>
    <mergeCell ref="S2:X2"/>
    <mergeCell ref="G5:G6"/>
    <mergeCell ref="J5:N5"/>
    <mergeCell ref="D5:D6"/>
    <mergeCell ref="A4:X4"/>
    <mergeCell ref="B5:B6"/>
    <mergeCell ref="F5:F6"/>
    <mergeCell ref="H5:H6"/>
    <mergeCell ref="A5:A6"/>
    <mergeCell ref="O5:S5"/>
    <mergeCell ref="A13:X13"/>
    <mergeCell ref="T5:X5"/>
    <mergeCell ref="I5:I6"/>
    <mergeCell ref="S3:X3"/>
    <mergeCell ref="E5:E6"/>
    <mergeCell ref="C5:C6"/>
  </mergeCells>
  <pageMargins left="0.62992125984251968" right="0.47244094488188981" top="0.78740157480314965" bottom="0.39370078740157483" header="0.31496062992125984" footer="0.31496062992125984"/>
  <pageSetup paperSize="9" scale="49" orientation="landscape" r:id="rId1"/>
  <rowBreaks count="1" manualBreakCount="1">
    <brk id="16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83" t="s">
        <v>41</v>
      </c>
      <c r="T1" s="84"/>
      <c r="U1" s="84"/>
      <c r="V1" s="84"/>
      <c r="W1" s="84"/>
      <c r="X1" s="84"/>
    </row>
    <row r="2" spans="1:24" ht="69.75" customHeight="1" x14ac:dyDescent="0.25">
      <c r="A2" s="85" t="s">
        <v>37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</row>
    <row r="3" spans="1:24" ht="71.25" customHeight="1" x14ac:dyDescent="0.25">
      <c r="A3" s="56" t="s">
        <v>5</v>
      </c>
      <c r="B3" s="76" t="s">
        <v>0</v>
      </c>
      <c r="C3" s="56" t="s">
        <v>15</v>
      </c>
      <c r="D3" s="56" t="s">
        <v>8</v>
      </c>
      <c r="E3" s="56" t="s">
        <v>16</v>
      </c>
      <c r="F3" s="76" t="s">
        <v>25</v>
      </c>
      <c r="G3" s="56" t="s">
        <v>7</v>
      </c>
      <c r="H3" s="76" t="s">
        <v>21</v>
      </c>
      <c r="I3" s="76" t="s">
        <v>17</v>
      </c>
      <c r="J3" s="76" t="s">
        <v>22</v>
      </c>
      <c r="K3" s="76"/>
      <c r="L3" s="76"/>
      <c r="M3" s="76"/>
      <c r="N3" s="76"/>
      <c r="O3" s="76" t="s">
        <v>24</v>
      </c>
      <c r="P3" s="76"/>
      <c r="Q3" s="76"/>
      <c r="R3" s="76"/>
      <c r="S3" s="76"/>
      <c r="T3" s="50" t="s">
        <v>38</v>
      </c>
      <c r="U3" s="51"/>
      <c r="V3" s="51"/>
      <c r="W3" s="51"/>
      <c r="X3" s="52"/>
    </row>
    <row r="4" spans="1:24" ht="150.75" customHeight="1" x14ac:dyDescent="0.25">
      <c r="A4" s="73"/>
      <c r="B4" s="56"/>
      <c r="C4" s="57"/>
      <c r="D4" s="57"/>
      <c r="E4" s="57"/>
      <c r="F4" s="56"/>
      <c r="G4" s="57"/>
      <c r="H4" s="56"/>
      <c r="I4" s="56"/>
      <c r="J4" s="1" t="s">
        <v>4</v>
      </c>
      <c r="K4" s="12" t="s">
        <v>1</v>
      </c>
      <c r="L4" s="12" t="s">
        <v>2</v>
      </c>
      <c r="M4" s="12" t="s">
        <v>3</v>
      </c>
      <c r="N4" s="12" t="s">
        <v>14</v>
      </c>
      <c r="O4" s="14" t="s">
        <v>4</v>
      </c>
      <c r="P4" s="12" t="s">
        <v>1</v>
      </c>
      <c r="Q4" s="12" t="s">
        <v>2</v>
      </c>
      <c r="R4" s="12" t="s">
        <v>3</v>
      </c>
      <c r="S4" s="12" t="s">
        <v>14</v>
      </c>
      <c r="T4" s="2" t="s">
        <v>4</v>
      </c>
      <c r="U4" s="12" t="s">
        <v>1</v>
      </c>
      <c r="V4" s="12" t="s">
        <v>2</v>
      </c>
      <c r="W4" s="12" t="s">
        <v>3</v>
      </c>
      <c r="X4" s="12" t="s">
        <v>14</v>
      </c>
    </row>
    <row r="5" spans="1:24" ht="16.5" x14ac:dyDescent="0.25">
      <c r="A5" s="3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  <c r="R5" s="4">
        <v>18</v>
      </c>
      <c r="S5" s="4">
        <v>19</v>
      </c>
      <c r="T5" s="4">
        <v>20</v>
      </c>
      <c r="U5" s="4">
        <v>21</v>
      </c>
      <c r="V5" s="4">
        <v>22</v>
      </c>
      <c r="W5" s="4">
        <v>23</v>
      </c>
      <c r="X5" s="4">
        <v>24</v>
      </c>
    </row>
    <row r="6" spans="1:24" ht="26.25" customHeight="1" x14ac:dyDescent="0.25">
      <c r="A6" s="77" t="s">
        <v>32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9"/>
    </row>
    <row r="7" spans="1:24" s="16" customFormat="1" ht="102" customHeight="1" x14ac:dyDescent="0.25">
      <c r="A7" s="5" t="s">
        <v>18</v>
      </c>
      <c r="B7" s="13" t="s">
        <v>27</v>
      </c>
      <c r="C7" s="4"/>
      <c r="D7" s="4" t="s">
        <v>9</v>
      </c>
      <c r="E7" s="4" t="s">
        <v>40</v>
      </c>
      <c r="F7" s="6" t="s">
        <v>11</v>
      </c>
      <c r="G7" s="6" t="s">
        <v>11</v>
      </c>
      <c r="H7" s="6" t="s">
        <v>11</v>
      </c>
      <c r="I7" s="21">
        <f>J7+O7+T7</f>
        <v>151515.15000000002</v>
      </c>
      <c r="J7" s="21">
        <f>K7+L7+M7+N7</f>
        <v>50505.05</v>
      </c>
      <c r="K7" s="15">
        <v>0</v>
      </c>
      <c r="L7" s="15">
        <v>50000</v>
      </c>
      <c r="M7" s="15">
        <v>0</v>
      </c>
      <c r="N7" s="21">
        <v>505.05</v>
      </c>
      <c r="O7" s="21">
        <f>P7+Q7+R7+S7</f>
        <v>50505.05</v>
      </c>
      <c r="P7" s="15">
        <v>0</v>
      </c>
      <c r="Q7" s="15">
        <v>50000</v>
      </c>
      <c r="R7" s="15">
        <v>0</v>
      </c>
      <c r="S7" s="21">
        <v>505.05</v>
      </c>
      <c r="T7" s="21">
        <f>U7+V7+W7+X7</f>
        <v>50505.05</v>
      </c>
      <c r="U7" s="15">
        <v>0</v>
      </c>
      <c r="V7" s="15">
        <v>50000</v>
      </c>
      <c r="W7" s="15">
        <v>0</v>
      </c>
      <c r="X7" s="21">
        <v>505.05</v>
      </c>
    </row>
    <row r="8" spans="1:24" s="16" customFormat="1" ht="33" customHeight="1" x14ac:dyDescent="0.25">
      <c r="A8" s="8"/>
      <c r="B8" s="9" t="s">
        <v>19</v>
      </c>
      <c r="C8" s="3"/>
      <c r="D8" s="3"/>
      <c r="E8" s="3"/>
      <c r="F8" s="10"/>
      <c r="G8" s="11"/>
      <c r="H8" s="10"/>
      <c r="I8" s="7">
        <f>I7</f>
        <v>151515.15000000002</v>
      </c>
      <c r="J8" s="7">
        <f>K8+L8+M8+N8</f>
        <v>52631.6</v>
      </c>
      <c r="K8" s="7">
        <v>0</v>
      </c>
      <c r="L8" s="7">
        <v>50000</v>
      </c>
      <c r="M8" s="7">
        <v>0</v>
      </c>
      <c r="N8" s="7">
        <v>2631.6</v>
      </c>
      <c r="O8" s="7">
        <f>P8+Q8+R8+S8</f>
        <v>52631.6</v>
      </c>
      <c r="P8" s="7">
        <v>0</v>
      </c>
      <c r="Q8" s="7">
        <v>50000</v>
      </c>
      <c r="R8" s="7">
        <v>0</v>
      </c>
      <c r="S8" s="7">
        <v>2631.6</v>
      </c>
      <c r="T8" s="7">
        <f>U8+V8+W8+X8</f>
        <v>52631.6</v>
      </c>
      <c r="U8" s="7">
        <v>0</v>
      </c>
      <c r="V8" s="7">
        <v>50000</v>
      </c>
      <c r="W8" s="7">
        <v>0</v>
      </c>
      <c r="X8" s="7">
        <v>2631.6</v>
      </c>
    </row>
    <row r="9" spans="1:24" ht="27" hidden="1" customHeight="1" x14ac:dyDescent="0.25">
      <c r="A9" s="77" t="s">
        <v>33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9"/>
    </row>
    <row r="10" spans="1:24" s="16" customFormat="1" ht="228" hidden="1" customHeight="1" x14ac:dyDescent="0.25">
      <c r="A10" s="5" t="s">
        <v>26</v>
      </c>
      <c r="B10" s="13" t="s">
        <v>28</v>
      </c>
      <c r="C10" s="4"/>
      <c r="D10" s="4" t="s">
        <v>9</v>
      </c>
      <c r="E10" s="4" t="s">
        <v>23</v>
      </c>
      <c r="F10" s="6" t="s">
        <v>11</v>
      </c>
      <c r="G10" s="6" t="s">
        <v>11</v>
      </c>
      <c r="H10" s="6" t="s">
        <v>11</v>
      </c>
      <c r="I10" s="15">
        <f>J10</f>
        <v>54303.4</v>
      </c>
      <c r="J10" s="15">
        <f>L10+N10</f>
        <v>54303.4</v>
      </c>
      <c r="K10" s="15"/>
      <c r="L10" s="15">
        <v>53760.3</v>
      </c>
      <c r="M10" s="15"/>
      <c r="N10" s="15">
        <v>543.1</v>
      </c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s="16" customFormat="1" ht="16.5" hidden="1" x14ac:dyDescent="0.25">
      <c r="A11" s="8"/>
      <c r="B11" s="9" t="s">
        <v>19</v>
      </c>
      <c r="C11" s="3"/>
      <c r="D11" s="3"/>
      <c r="E11" s="3"/>
      <c r="F11" s="10"/>
      <c r="G11" s="11"/>
      <c r="H11" s="10"/>
      <c r="I11" s="7">
        <f>J11</f>
        <v>54303.4</v>
      </c>
      <c r="J11" s="7">
        <f>L11+N11</f>
        <v>54303.4</v>
      </c>
      <c r="K11" s="7"/>
      <c r="L11" s="7">
        <v>53760.3</v>
      </c>
      <c r="M11" s="7"/>
      <c r="N11" s="7">
        <v>543.1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16.5" x14ac:dyDescent="0.25">
      <c r="A12" s="77" t="s">
        <v>31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9"/>
    </row>
    <row r="13" spans="1:24" ht="16.5" x14ac:dyDescent="0.25">
      <c r="A13" s="80" t="s">
        <v>30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2"/>
    </row>
    <row r="14" spans="1:24" s="16" customFormat="1" ht="114.75" customHeight="1" x14ac:dyDescent="0.25">
      <c r="A14" s="5" t="s">
        <v>26</v>
      </c>
      <c r="B14" s="13" t="s">
        <v>29</v>
      </c>
      <c r="C14" s="4"/>
      <c r="D14" s="4" t="s">
        <v>9</v>
      </c>
      <c r="E14" s="4" t="s">
        <v>39</v>
      </c>
      <c r="F14" s="6" t="s">
        <v>11</v>
      </c>
      <c r="G14" s="6" t="s">
        <v>11</v>
      </c>
      <c r="H14" s="6" t="s">
        <v>11</v>
      </c>
      <c r="I14" s="15">
        <f>J14</f>
        <v>40505.300000000003</v>
      </c>
      <c r="J14" s="15">
        <f>N14</f>
        <v>40505.300000000003</v>
      </c>
      <c r="K14" s="15"/>
      <c r="L14" s="15"/>
      <c r="M14" s="15"/>
      <c r="N14" s="15">
        <v>40505.300000000003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41.25" customHeight="1" x14ac:dyDescent="0.25">
      <c r="A15" s="8"/>
      <c r="B15" s="9" t="s">
        <v>19</v>
      </c>
      <c r="C15" s="3"/>
      <c r="D15" s="3"/>
      <c r="E15" s="3"/>
      <c r="F15" s="10"/>
      <c r="G15" s="11"/>
      <c r="H15" s="10"/>
      <c r="I15" s="15">
        <v>26500</v>
      </c>
      <c r="J15" s="7">
        <f>J14</f>
        <v>40505.300000000003</v>
      </c>
      <c r="K15" s="7">
        <v>0</v>
      </c>
      <c r="L15" s="7">
        <v>0</v>
      </c>
      <c r="M15" s="7">
        <v>0</v>
      </c>
      <c r="N15" s="7">
        <f>N14</f>
        <v>40505.300000000003</v>
      </c>
      <c r="O15" s="7"/>
      <c r="P15" s="7">
        <f t="shared" ref="P15:W15" si="0">P7</f>
        <v>0</v>
      </c>
      <c r="Q15" s="7">
        <v>0</v>
      </c>
      <c r="R15" s="7">
        <f t="shared" si="0"/>
        <v>0</v>
      </c>
      <c r="S15" s="7">
        <v>0</v>
      </c>
      <c r="T15" s="7">
        <v>0</v>
      </c>
      <c r="U15" s="7">
        <f t="shared" si="0"/>
        <v>0</v>
      </c>
      <c r="V15" s="7">
        <v>0</v>
      </c>
      <c r="W15" s="7">
        <f t="shared" si="0"/>
        <v>0</v>
      </c>
      <c r="X15" s="7">
        <v>0</v>
      </c>
    </row>
    <row r="16" spans="1:24" s="18" customFormat="1" ht="72" x14ac:dyDescent="0.25">
      <c r="A16" s="17"/>
      <c r="B16" s="19" t="s">
        <v>20</v>
      </c>
      <c r="C16" s="17"/>
      <c r="D16" s="17"/>
      <c r="E16" s="17"/>
      <c r="F16" s="17"/>
      <c r="G16" s="17"/>
      <c r="H16" s="17"/>
      <c r="I16" s="7">
        <f>J16+O16+T16</f>
        <v>248450.40000000002</v>
      </c>
      <c r="J16" s="7">
        <f>J15+J11+J8</f>
        <v>147440.30000000002</v>
      </c>
      <c r="K16" s="7">
        <f t="shared" ref="K16:M16" si="1">K15</f>
        <v>0</v>
      </c>
      <c r="L16" s="7">
        <f>L15+L10+L7</f>
        <v>103760.3</v>
      </c>
      <c r="M16" s="7">
        <f t="shared" si="1"/>
        <v>0</v>
      </c>
      <c r="N16" s="7">
        <f>N15+N10+N7</f>
        <v>41553.450000000004</v>
      </c>
      <c r="O16" s="7">
        <f t="shared" ref="O16:X16" si="2">O15+O10+O7</f>
        <v>50505.05</v>
      </c>
      <c r="P16" s="7">
        <f t="shared" si="2"/>
        <v>0</v>
      </c>
      <c r="Q16" s="7">
        <f t="shared" si="2"/>
        <v>50000</v>
      </c>
      <c r="R16" s="7">
        <f t="shared" si="2"/>
        <v>0</v>
      </c>
      <c r="S16" s="7">
        <f t="shared" si="2"/>
        <v>505.05</v>
      </c>
      <c r="T16" s="7">
        <f t="shared" si="2"/>
        <v>50505.05</v>
      </c>
      <c r="U16" s="7">
        <f t="shared" si="2"/>
        <v>0</v>
      </c>
      <c r="V16" s="7">
        <f t="shared" si="2"/>
        <v>50000</v>
      </c>
      <c r="W16" s="7">
        <f t="shared" si="2"/>
        <v>0</v>
      </c>
      <c r="X16" s="7">
        <f t="shared" si="2"/>
        <v>505.05</v>
      </c>
    </row>
    <row r="18" spans="3:20" x14ac:dyDescent="0.25"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</row>
  </sheetData>
  <mergeCells count="18"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  <mergeCell ref="A6:X6"/>
    <mergeCell ref="A9:X9"/>
    <mergeCell ref="A12:X12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2026-01-15T12:19:54Z</dcterms:modified>
</cp:coreProperties>
</file>